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21" firstSheet="5" activeTab="6"/>
  </bookViews>
  <sheets>
    <sheet name="Forside" sheetId="1" r:id="rId1"/>
    <sheet name="Drift" sheetId="2" r:id="rId2"/>
    <sheet name="Ark3" sheetId="3" r:id="rId3"/>
    <sheet name="Ark1" sheetId="4" r:id="rId4"/>
    <sheet name="Balance" sheetId="5" r:id="rId5"/>
    <sheet name="Ark2" sheetId="6" r:id="rId6"/>
    <sheet name="Bemærkninger" sheetId="7" r:id="rId7"/>
  </sheets>
  <definedNames>
    <definedName name="Bowling">#REF!</definedName>
    <definedName name="GR">#REF!</definedName>
    <definedName name="HBC">#REF!</definedName>
    <definedName name="test">#REF!</definedName>
    <definedName name="_xlnm.Print_Area" localSheetId="4">'Balance'!$A$1:$H$42</definedName>
    <definedName name="_xlnm.Print_Area" localSheetId="6">'Bemærkninger'!$A$1:$I$48</definedName>
    <definedName name="_xlnm.Print_Area" localSheetId="1">'Drift'!$A$1:$N$47</definedName>
  </definedNames>
  <calcPr calcMode="manual" fullCalcOnLoad="1"/>
</workbook>
</file>

<file path=xl/sharedStrings.xml><?xml version="1.0" encoding="utf-8"?>
<sst xmlns="http://schemas.openxmlformats.org/spreadsheetml/2006/main" count="89" uniqueCount="80">
  <si>
    <t>Grundejerforeningen</t>
  </si>
  <si>
    <t>Hole In One</t>
  </si>
  <si>
    <t>Centervej 1, Gatten</t>
  </si>
  <si>
    <t>9640 Farsø</t>
  </si>
  <si>
    <t>UDKAST TIL</t>
  </si>
  <si>
    <t>Regnskab for året</t>
  </si>
  <si>
    <t>Grundejerforeningen Hole In One</t>
  </si>
  <si>
    <t>Resultatopgørelse</t>
  </si>
  <si>
    <t>1996</t>
  </si>
  <si>
    <t>1995</t>
  </si>
  <si>
    <t>Budget</t>
  </si>
  <si>
    <t>Realiseret</t>
  </si>
  <si>
    <t>Indtægter:</t>
  </si>
  <si>
    <t>Kontingent</t>
  </si>
  <si>
    <t>Indtægter, ialt</t>
  </si>
  <si>
    <t>Administrationsaftale med</t>
  </si>
  <si>
    <t xml:space="preserve"> </t>
  </si>
  <si>
    <t>Dækningsbidrag, ialt</t>
  </si>
  <si>
    <t>Kapacitetsomkostninger:</t>
  </si>
  <si>
    <t>Renovation</t>
  </si>
  <si>
    <t>Ejendomsskatter</t>
  </si>
  <si>
    <t>Kapacitetsomkostninger, ialt</t>
  </si>
  <si>
    <t>Resultat før finansielle poster</t>
  </si>
  <si>
    <t>Finansielle poster:</t>
  </si>
  <si>
    <t>Renteudgifter</t>
  </si>
  <si>
    <t>Årets resultat</t>
  </si>
  <si>
    <t>Balance</t>
  </si>
  <si>
    <t>Aktiver</t>
  </si>
  <si>
    <t>31.12.1995</t>
  </si>
  <si>
    <t>Kontingentrestancer</t>
  </si>
  <si>
    <t>Aktiver, i alt</t>
  </si>
  <si>
    <t>Passiver</t>
  </si>
  <si>
    <t>Egenkapital:</t>
  </si>
  <si>
    <t>Egenkapital, i alt</t>
  </si>
  <si>
    <t>Gæld, i alt</t>
  </si>
  <si>
    <t>Passiver, i alt</t>
  </si>
  <si>
    <t>Bankkonto, Spar Nord</t>
  </si>
  <si>
    <t>Danske Bank, giro</t>
  </si>
  <si>
    <t>Advokat</t>
  </si>
  <si>
    <t>Gadebelysning</t>
  </si>
  <si>
    <t>Edb udgifter</t>
  </si>
  <si>
    <t>Gæld gadebelysning</t>
  </si>
  <si>
    <t>El - drift gadebelysning</t>
  </si>
  <si>
    <t>Tryksager/forsikring</t>
  </si>
  <si>
    <t>Tab på debitorer</t>
  </si>
  <si>
    <t>Himmerland Golf &amp; Spa Resort A/S</t>
  </si>
  <si>
    <t>Beplantning</t>
  </si>
  <si>
    <t>Løn- og kontingent administration</t>
  </si>
  <si>
    <t>Rep. og vedligeholdelse veje</t>
  </si>
  <si>
    <t>Diverse tilgodehavender</t>
  </si>
  <si>
    <t>Diverse</t>
  </si>
  <si>
    <t>Hjemmeside</t>
  </si>
  <si>
    <t>31.12.2014</t>
  </si>
  <si>
    <t>Mellemregning med HGSR</t>
  </si>
  <si>
    <t>Vedligeholdelse grønne områder</t>
  </si>
  <si>
    <t>Erstatning HEF Net</t>
  </si>
  <si>
    <t>Varebil</t>
  </si>
  <si>
    <t>Note 1:</t>
  </si>
  <si>
    <t>Grundejerforeningen Hole In One ejer jordareal, som bl.a rummer Garia Course.</t>
  </si>
  <si>
    <t>Legepladser</t>
  </si>
  <si>
    <t>Grundejermatch/generalforsamling</t>
  </si>
  <si>
    <t>Afskrivning gadebelysning/driftsmidler</t>
  </si>
  <si>
    <t>31.12.2015</t>
  </si>
  <si>
    <t>Skyldige udgifter</t>
  </si>
  <si>
    <t>Den offentlige ejendomsværdi pr. 31.12.2015 udgør kr. 4.452.200</t>
  </si>
  <si>
    <t>Note 2:</t>
  </si>
  <si>
    <t>Opgørelse af provenu ved salg af grund:</t>
  </si>
  <si>
    <t xml:space="preserve">Flytning af vandledning                      </t>
  </si>
  <si>
    <t xml:space="preserve">Salgssum                                       </t>
  </si>
  <si>
    <t>Ejendomsmægler</t>
  </si>
  <si>
    <t>Landmåler</t>
  </si>
  <si>
    <t>Provenu</t>
  </si>
  <si>
    <t>Heraf anvendt:</t>
  </si>
  <si>
    <t>Belægning af stier m.v.</t>
  </si>
  <si>
    <t>Anvendt i alt</t>
  </si>
  <si>
    <t>Restprovenu</t>
  </si>
  <si>
    <t>Heraf til HIO</t>
  </si>
  <si>
    <t>Provenu ved salg af grund</t>
  </si>
  <si>
    <t>Egenkapital primo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</si>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</sst>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50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1"/>
      <name val="Times New Roman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7">
    <xf numFmtId="4" fontId="0" fillId="0" borderId="0" xfId="0" applyAlignment="1">
      <alignment/>
    </xf>
    <xf numFmtId="4" fontId="5" fillId="0" borderId="0" xfId="0" applyFont="1" applyAlignment="1">
      <alignment/>
    </xf>
    <xf numFmtId="4" fontId="6" fillId="0" borderId="0" xfId="0" applyFont="1" applyAlignment="1">
      <alignment/>
    </xf>
    <xf numFmtId="4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5" fillId="0" borderId="0" xfId="45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4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79" fontId="7" fillId="0" borderId="0" xfId="45" applyNumberFormat="1" applyFont="1" applyAlignment="1">
      <alignment horizontal="centerContinuous"/>
    </xf>
    <xf numFmtId="179" fontId="6" fillId="0" borderId="0" xfId="45" applyNumberFormat="1" applyFont="1" applyAlignment="1">
      <alignment/>
    </xf>
    <xf numFmtId="3" fontId="6" fillId="0" borderId="0" xfId="0" applyNumberFormat="1" applyFont="1" applyAlignment="1">
      <alignment horizontal="right"/>
    </xf>
    <xf numFmtId="179" fontId="6" fillId="0" borderId="0" xfId="45" applyNumberFormat="1" applyFont="1" applyAlignment="1">
      <alignment horizontal="right"/>
    </xf>
    <xf numFmtId="4" fontId="8" fillId="0" borderId="0" xfId="0" applyFont="1" applyAlignment="1">
      <alignment horizontal="centerContinuous"/>
    </xf>
    <xf numFmtId="4" fontId="9" fillId="0" borderId="0" xfId="0" applyFont="1" applyAlignment="1">
      <alignment horizontal="centerContinuous"/>
    </xf>
    <xf numFmtId="4" fontId="1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179" fontId="10" fillId="0" borderId="0" xfId="45" applyNumberFormat="1" applyFont="1" applyAlignment="1">
      <alignment horizontal="centerContinuous"/>
    </xf>
    <xf numFmtId="4" fontId="10" fillId="0" borderId="0" xfId="0" applyFont="1" applyAlignment="1">
      <alignment/>
    </xf>
    <xf numFmtId="4" fontId="7" fillId="0" borderId="0" xfId="0" applyFont="1" applyAlignment="1">
      <alignment/>
    </xf>
    <xf numFmtId="179" fontId="8" fillId="0" borderId="0" xfId="45" applyNumberFormat="1" applyFont="1" applyAlignment="1">
      <alignment horizontal="centerContinuous"/>
    </xf>
    <xf numFmtId="179" fontId="0" fillId="0" borderId="0" xfId="45" applyNumberFormat="1" applyFont="1" applyAlignment="1">
      <alignment/>
    </xf>
    <xf numFmtId="4" fontId="11" fillId="0" borderId="0" xfId="0" applyFont="1" applyAlignment="1">
      <alignment/>
    </xf>
    <xf numFmtId="4" fontId="8" fillId="0" borderId="0" xfId="0" applyFont="1" applyAlignment="1">
      <alignment/>
    </xf>
    <xf numFmtId="4" fontId="8" fillId="0" borderId="0" xfId="0" applyFont="1" applyAlignment="1">
      <alignment/>
    </xf>
    <xf numFmtId="4" fontId="12" fillId="0" borderId="0" xfId="0" applyFont="1" applyAlignment="1">
      <alignment horizontal="centerContinuous"/>
    </xf>
    <xf numFmtId="4" fontId="13" fillId="0" borderId="0" xfId="0" applyFont="1" applyAlignment="1">
      <alignment horizontal="centerContinuous"/>
    </xf>
    <xf numFmtId="4" fontId="13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Alignment="1">
      <alignment horizontal="centerContinuous"/>
    </xf>
    <xf numFmtId="4" fontId="13" fillId="0" borderId="0" xfId="0" applyFont="1" applyAlignment="1">
      <alignment/>
    </xf>
    <xf numFmtId="4" fontId="14" fillId="0" borderId="0" xfId="0" applyFont="1" applyAlignment="1">
      <alignment/>
    </xf>
    <xf numFmtId="1" fontId="8" fillId="0" borderId="0" xfId="0" applyNumberFormat="1" applyFont="1" applyAlignment="1">
      <alignment horizontal="centerContinuous"/>
    </xf>
    <xf numFmtId="4" fontId="5" fillId="0" borderId="0" xfId="0" applyFont="1" applyAlignment="1" quotePrefix="1">
      <alignment horizontal="centerContinuous"/>
    </xf>
    <xf numFmtId="4" fontId="10" fillId="0" borderId="0" xfId="0" applyFont="1" applyAlignment="1">
      <alignment/>
    </xf>
    <xf numFmtId="3" fontId="10" fillId="0" borderId="0" xfId="0" applyNumberFormat="1" applyFont="1" applyAlignment="1">
      <alignment/>
    </xf>
    <xf numFmtId="4" fontId="8" fillId="0" borderId="0" xfId="0" applyFont="1" applyAlignment="1">
      <alignment horizontal="left"/>
    </xf>
    <xf numFmtId="4" fontId="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79" fontId="10" fillId="0" borderId="0" xfId="45" applyNumberFormat="1" applyFont="1" applyAlignment="1">
      <alignment/>
    </xf>
    <xf numFmtId="4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6" fillId="0" borderId="11" xfId="0" applyFont="1" applyBorder="1" applyAlignment="1">
      <alignment/>
    </xf>
    <xf numFmtId="4" fontId="0" fillId="0" borderId="11" xfId="0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6" fillId="0" borderId="0" xfId="0" applyFont="1" applyBorder="1" applyAlignment="1">
      <alignment/>
    </xf>
    <xf numFmtId="4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79" fontId="5" fillId="0" borderId="10" xfId="45" applyNumberFormat="1" applyFont="1" applyBorder="1" applyAlignment="1">
      <alignment/>
    </xf>
    <xf numFmtId="3" fontId="5" fillId="0" borderId="0" xfId="0" applyNumberFormat="1" applyFont="1" applyAlignment="1" quotePrefix="1">
      <alignment horizontal="right"/>
    </xf>
    <xf numFmtId="4" fontId="5" fillId="0" borderId="11" xfId="0" applyFont="1" applyBorder="1" applyAlignment="1" quotePrefix="1">
      <alignment horizontal="centerContinuous"/>
    </xf>
    <xf numFmtId="4" fontId="5" fillId="0" borderId="11" xfId="0" applyFont="1" applyBorder="1" applyAlignment="1">
      <alignment horizontal="centerContinuous"/>
    </xf>
    <xf numFmtId="4" fontId="9" fillId="0" borderId="0" xfId="0" applyFont="1" applyAlignment="1">
      <alignment horizontal="left"/>
    </xf>
    <xf numFmtId="4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179" fontId="5" fillId="0" borderId="11" xfId="45" applyNumberFormat="1" applyFont="1" applyBorder="1" applyAlignment="1">
      <alignment horizontal="right"/>
    </xf>
    <xf numFmtId="0" fontId="5" fillId="0" borderId="11" xfId="0" applyNumberFormat="1" applyFont="1" applyBorder="1" applyAlignment="1" quotePrefix="1">
      <alignment horizontal="centerContinuous"/>
    </xf>
    <xf numFmtId="0" fontId="5" fillId="0" borderId="11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542925</xdr:colOff>
      <xdr:row>38</xdr:row>
      <xdr:rowOff>85725</xdr:rowOff>
    </xdr:to>
    <xdr:sp>
      <xdr:nvSpPr>
        <xdr:cNvPr id="1" name="Tekst 2"/>
        <xdr:cNvSpPr txBox="1">
          <a:spLocks noChangeArrowheads="1"/>
        </xdr:cNvSpPr>
      </xdr:nvSpPr>
      <xdr:spPr>
        <a:xfrm>
          <a:off x="533400" y="0"/>
          <a:ext cx="4267200" cy="7372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Årsregnskabet 2015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Godkendelse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Nærværende årsregnskab for 2015 godkendes hermed.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Gatten, den   19. marts 2016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Torben Bech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Inge Lise Søndergaard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Jens Sørensen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Revisionspåtegning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Nærværende regnskab for 2015 har jeg revideret.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Gatten, den    23. marts 2016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Rene Durafour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9">
      <selection activeCell="H12" sqref="H12"/>
    </sheetView>
  </sheetViews>
  <sheetFormatPr defaultColWidth="9.140625" defaultRowHeight="15" outlineLevelRow="1"/>
  <cols>
    <col min="1" max="1" width="4.7109375" style="0" customWidth="1"/>
    <col min="5" max="5" width="15.8515625" style="0" customWidth="1"/>
    <col min="7" max="7" width="9.57421875" style="0" customWidth="1"/>
    <col min="8" max="8" width="14.7109375" style="0" customWidth="1"/>
    <col min="9" max="9" width="4.7109375" style="0" customWidth="1"/>
  </cols>
  <sheetData>
    <row r="2" spans="1:10" s="29" customFormat="1" ht="23.25">
      <c r="A2"/>
      <c r="B2" s="28"/>
      <c r="C2" s="28"/>
      <c r="D2" s="28"/>
      <c r="E2" s="28"/>
      <c r="F2" s="28"/>
      <c r="G2" s="28"/>
      <c r="H2" s="28"/>
      <c r="I2" s="28"/>
      <c r="J2" s="32"/>
    </row>
    <row r="3" spans="1:10" s="29" customFormat="1" ht="23.25">
      <c r="A3"/>
      <c r="B3" s="28"/>
      <c r="C3" s="28"/>
      <c r="D3" s="28"/>
      <c r="E3" s="28"/>
      <c r="F3" s="28"/>
      <c r="G3" s="28"/>
      <c r="H3" s="28"/>
      <c r="I3" s="28"/>
      <c r="J3" s="32"/>
    </row>
    <row r="4" spans="1:10" s="29" customFormat="1" ht="23.25">
      <c r="A4"/>
      <c r="B4" s="28"/>
      <c r="C4" s="28"/>
      <c r="D4" s="28"/>
      <c r="E4" s="28"/>
      <c r="F4" s="28"/>
      <c r="G4" s="28"/>
      <c r="H4" s="28"/>
      <c r="I4" s="28"/>
      <c r="J4" s="32"/>
    </row>
    <row r="5" spans="1:10" s="29" customFormat="1" ht="23.25">
      <c r="A5"/>
      <c r="B5" s="28"/>
      <c r="C5" s="28"/>
      <c r="D5" s="28"/>
      <c r="E5" s="28"/>
      <c r="F5" s="28"/>
      <c r="G5" s="28"/>
      <c r="H5" s="28"/>
      <c r="I5" s="28"/>
      <c r="J5" s="32"/>
    </row>
    <row r="6" spans="1:10" s="29" customFormat="1" ht="23.25">
      <c r="A6"/>
      <c r="B6" s="28"/>
      <c r="C6" s="28"/>
      <c r="D6" s="28"/>
      <c r="E6" s="28"/>
      <c r="F6" s="28"/>
      <c r="G6" s="28"/>
      <c r="H6" s="28"/>
      <c r="I6" s="28"/>
      <c r="J6" s="32"/>
    </row>
    <row r="7" spans="1:10" s="29" customFormat="1" ht="23.25">
      <c r="A7"/>
      <c r="B7" s="28"/>
      <c r="C7" s="28"/>
      <c r="D7" s="28"/>
      <c r="E7" s="28"/>
      <c r="F7" s="28"/>
      <c r="G7" s="28"/>
      <c r="H7" s="28"/>
      <c r="I7" s="28"/>
      <c r="J7" s="32"/>
    </row>
    <row r="8" spans="1:10" s="29" customFormat="1" ht="23.25">
      <c r="A8"/>
      <c r="B8" s="28"/>
      <c r="C8" s="28"/>
      <c r="D8" s="28"/>
      <c r="E8" s="28"/>
      <c r="F8" s="28"/>
      <c r="G8" s="28"/>
      <c r="H8" s="28"/>
      <c r="I8" s="28"/>
      <c r="J8" s="32"/>
    </row>
    <row r="9" spans="1:10" s="29" customFormat="1" ht="23.25">
      <c r="A9"/>
      <c r="B9" s="28"/>
      <c r="C9" s="28"/>
      <c r="D9" s="28"/>
      <c r="E9" s="28"/>
      <c r="F9" s="28"/>
      <c r="G9" s="28"/>
      <c r="H9" s="28"/>
      <c r="I9" s="28"/>
      <c r="J9" s="32"/>
    </row>
    <row r="10" spans="1:10" s="29" customFormat="1" ht="23.25">
      <c r="A10"/>
      <c r="B10" s="28"/>
      <c r="C10" s="28"/>
      <c r="D10" s="28"/>
      <c r="E10" s="28"/>
      <c r="F10" s="28"/>
      <c r="G10" s="28"/>
      <c r="H10" s="28"/>
      <c r="I10" s="28"/>
      <c r="J10" s="32"/>
    </row>
    <row r="17" spans="1:9" ht="22.5">
      <c r="A17" s="27" t="s">
        <v>0</v>
      </c>
      <c r="B17" s="31"/>
      <c r="C17" s="31"/>
      <c r="D17" s="31"/>
      <c r="E17" s="31"/>
      <c r="F17" s="31"/>
      <c r="G17" s="31"/>
      <c r="H17" s="31"/>
      <c r="I17" s="31"/>
    </row>
    <row r="18" spans="1:9" ht="22.5">
      <c r="A18" s="27" t="s">
        <v>1</v>
      </c>
      <c r="B18" s="31"/>
      <c r="C18" s="31"/>
      <c r="D18" s="31"/>
      <c r="E18" s="31"/>
      <c r="F18" s="31"/>
      <c r="G18" s="31"/>
      <c r="H18" s="31"/>
      <c r="I18" s="31"/>
    </row>
    <row r="20" spans="1:9" ht="18.75">
      <c r="A20" s="15" t="s">
        <v>2</v>
      </c>
      <c r="B20" s="15"/>
      <c r="C20" s="15"/>
      <c r="D20" s="15"/>
      <c r="E20" s="15"/>
      <c r="F20" s="15"/>
      <c r="G20" s="15"/>
      <c r="H20" s="15"/>
      <c r="I20" s="15"/>
    </row>
    <row r="21" spans="1:9" ht="18.75">
      <c r="A21" s="15" t="s">
        <v>3</v>
      </c>
      <c r="B21" s="15"/>
      <c r="C21" s="15"/>
      <c r="D21" s="15"/>
      <c r="E21" s="15"/>
      <c r="F21" s="15"/>
      <c r="G21" s="15"/>
      <c r="H21" s="15"/>
      <c r="I21" s="15"/>
    </row>
    <row r="23" spans="1:9" ht="18.75" hidden="1" outlineLevel="1">
      <c r="A23" s="15" t="s">
        <v>4</v>
      </c>
      <c r="B23" s="15"/>
      <c r="C23" s="15"/>
      <c r="D23" s="15"/>
      <c r="E23" s="15"/>
      <c r="F23" s="15"/>
      <c r="G23" s="15"/>
      <c r="H23" s="15"/>
      <c r="I23" s="15"/>
    </row>
    <row r="24" spans="1:9" ht="18.75" collapsed="1">
      <c r="A24" s="15" t="s">
        <v>5</v>
      </c>
      <c r="B24" s="15"/>
      <c r="C24" s="15"/>
      <c r="D24" s="15"/>
      <c r="E24" s="15"/>
      <c r="F24" s="15"/>
      <c r="G24" s="15"/>
      <c r="H24" s="15"/>
      <c r="I24" s="15"/>
    </row>
    <row r="25" spans="1:9" ht="18.75" collapsed="1">
      <c r="A25" s="34">
        <v>2015</v>
      </c>
      <c r="B25" s="15"/>
      <c r="C25" s="15"/>
      <c r="D25" s="15"/>
      <c r="E25" s="15"/>
      <c r="F25" s="15"/>
      <c r="G25" s="15"/>
      <c r="H25" s="15"/>
      <c r="I25" s="15"/>
    </row>
    <row r="27" spans="1:9" ht="18.75">
      <c r="A27" s="15"/>
      <c r="B27" s="15"/>
      <c r="C27" s="15"/>
      <c r="D27" s="15"/>
      <c r="E27" s="15"/>
      <c r="F27" s="15"/>
      <c r="G27" s="15"/>
      <c r="H27" s="15"/>
      <c r="I27" s="15"/>
    </row>
    <row r="53" spans="2:8" ht="15">
      <c r="B53" s="24"/>
      <c r="H53" s="24"/>
    </row>
  </sheetData>
  <sheetProtection/>
  <printOptions horizontalCentered="1"/>
  <pageMargins left="0.7874015748031497" right="0.7874015748031497" top="0.7480314960629921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F5">
      <pane xSplit="4545" ySplit="1305" topLeftCell="A1" activePane="bottomRight" state="split"/>
      <selection pane="topLeft" activeCell="A44" sqref="A44"/>
      <selection pane="topRight" activeCell="H5" sqref="H5"/>
      <selection pane="bottomLeft" activeCell="F10" sqref="F10"/>
      <selection pane="bottomRight" activeCell="H1" sqref="H1"/>
    </sheetView>
  </sheetViews>
  <sheetFormatPr defaultColWidth="9.140625" defaultRowHeight="15" outlineLevelRow="1" outlineLevelCol="1"/>
  <cols>
    <col min="1" max="1" width="5.421875" style="0" customWidth="1"/>
    <col min="2" max="2" width="40.140625" style="0" customWidth="1"/>
    <col min="3" max="3" width="1.57421875" style="0" customWidth="1"/>
    <col min="4" max="4" width="10.7109375" style="4" customWidth="1"/>
    <col min="5" max="5" width="1.7109375" style="0" customWidth="1"/>
    <col min="6" max="6" width="10.7109375" style="4" customWidth="1"/>
    <col min="7" max="7" width="1.7109375" style="0" customWidth="1"/>
    <col min="8" max="8" width="11.8515625" style="4" customWidth="1"/>
    <col min="9" max="9" width="1.7109375" style="0" hidden="1" customWidth="1" outlineLevel="1"/>
    <col min="10" max="10" width="10.7109375" style="4" hidden="1" customWidth="1" outlineLevel="1"/>
    <col min="11" max="11" width="1.7109375" style="0" hidden="1" customWidth="1" outlineLevel="1"/>
    <col min="12" max="12" width="10.7109375" style="4" hidden="1" customWidth="1" outlineLevel="1"/>
    <col min="13" max="13" width="1.7109375" style="23" hidden="1" customWidth="1" outlineLevel="1"/>
    <col min="14" max="14" width="2.140625" style="4" hidden="1" customWidth="1" outlineLevel="1"/>
    <col min="15" max="15" width="9.140625" style="0" customWidth="1" collapsed="1"/>
    <col min="16" max="16" width="9.140625" style="0" customWidth="1" outlineLevel="1"/>
  </cols>
  <sheetData>
    <row r="1" spans="1:14" s="20" customFormat="1" ht="20.25">
      <c r="A1" s="60" t="s">
        <v>6</v>
      </c>
      <c r="B1" s="17"/>
      <c r="C1" s="17"/>
      <c r="D1" s="18"/>
      <c r="E1" s="36"/>
      <c r="F1" s="18"/>
      <c r="G1" s="17"/>
      <c r="H1" s="18"/>
      <c r="I1" s="36"/>
      <c r="J1" s="18"/>
      <c r="K1" s="17"/>
      <c r="L1" s="18"/>
      <c r="M1" s="19"/>
      <c r="N1" s="37"/>
    </row>
    <row r="2" spans="1:14" s="20" customFormat="1" ht="20.25">
      <c r="A2" s="16"/>
      <c r="B2" s="17"/>
      <c r="C2" s="17"/>
      <c r="D2" s="18"/>
      <c r="E2" s="17"/>
      <c r="F2" s="18"/>
      <c r="G2" s="17"/>
      <c r="H2" s="18"/>
      <c r="I2" s="17"/>
      <c r="J2" s="18"/>
      <c r="K2" s="17"/>
      <c r="L2" s="18"/>
      <c r="M2" s="19"/>
      <c r="N2" s="37"/>
    </row>
    <row r="3" spans="1:13" ht="18.75">
      <c r="A3" s="38" t="s">
        <v>7</v>
      </c>
      <c r="B3" s="9"/>
      <c r="C3" s="9"/>
      <c r="D3" s="10"/>
      <c r="E3" s="9"/>
      <c r="F3" s="10"/>
      <c r="G3" s="9"/>
      <c r="H3" s="10"/>
      <c r="I3" s="9"/>
      <c r="J3" s="10"/>
      <c r="K3" s="9"/>
      <c r="L3" s="10"/>
      <c r="M3" s="11"/>
    </row>
    <row r="4" ht="15" outlineLevel="1">
      <c r="A4" s="2"/>
    </row>
    <row r="5" spans="4:14" s="2" customFormat="1" ht="14.25">
      <c r="D5" s="64"/>
      <c r="E5" s="64"/>
      <c r="F5" s="64">
        <v>2015</v>
      </c>
      <c r="G5" s="59"/>
      <c r="H5" s="65">
        <v>2015</v>
      </c>
      <c r="J5" s="58" t="s">
        <v>8</v>
      </c>
      <c r="K5" s="59"/>
      <c r="L5" s="59"/>
      <c r="M5" s="12"/>
      <c r="N5" s="57" t="s">
        <v>9</v>
      </c>
    </row>
    <row r="6" spans="1:14" s="2" customFormat="1" ht="14.25">
      <c r="A6" s="61"/>
      <c r="B6" s="61"/>
      <c r="C6" s="61"/>
      <c r="D6" s="62"/>
      <c r="E6" s="61"/>
      <c r="F6" s="62" t="s">
        <v>11</v>
      </c>
      <c r="G6" s="61"/>
      <c r="H6" s="62" t="s">
        <v>10</v>
      </c>
      <c r="I6" s="61"/>
      <c r="J6" s="62" t="s">
        <v>11</v>
      </c>
      <c r="K6" s="61"/>
      <c r="L6" s="62" t="s">
        <v>10</v>
      </c>
      <c r="M6" s="63"/>
      <c r="N6" s="62" t="s">
        <v>11</v>
      </c>
    </row>
    <row r="7" spans="4:14" s="2" customFormat="1" ht="14.25">
      <c r="D7" s="13"/>
      <c r="F7" s="13"/>
      <c r="H7" s="13"/>
      <c r="J7" s="13"/>
      <c r="L7" s="13"/>
      <c r="M7" s="14"/>
      <c r="N7" s="13"/>
    </row>
    <row r="8" spans="1:13" ht="15">
      <c r="A8" s="3" t="s">
        <v>12</v>
      </c>
      <c r="F8"/>
      <c r="H8"/>
      <c r="J8"/>
      <c r="L8"/>
      <c r="M8" s="6"/>
    </row>
    <row r="9" spans="2:14" ht="15">
      <c r="B9" t="s">
        <v>13</v>
      </c>
      <c r="F9" s="4">
        <v>2089000</v>
      </c>
      <c r="H9" s="4">
        <v>2100000</v>
      </c>
      <c r="J9" s="4">
        <v>720000</v>
      </c>
      <c r="L9" s="4">
        <v>720000</v>
      </c>
      <c r="N9" s="4">
        <v>720000</v>
      </c>
    </row>
    <row r="10" spans="2:12" ht="15">
      <c r="B10" t="s">
        <v>77</v>
      </c>
      <c r="F10" s="4">
        <v>218930</v>
      </c>
      <c r="H10" s="4">
        <v>0</v>
      </c>
      <c r="J10"/>
      <c r="L10"/>
    </row>
    <row r="11" spans="1:14" ht="15">
      <c r="A11" s="45" t="s">
        <v>14</v>
      </c>
      <c r="B11" s="45"/>
      <c r="C11" s="45"/>
      <c r="D11" s="55"/>
      <c r="E11" s="45"/>
      <c r="F11" s="55">
        <f>F9+F10</f>
        <v>2307930</v>
      </c>
      <c r="G11" s="45"/>
      <c r="H11" s="55">
        <f>SUM(H9:H10)</f>
        <v>2100000</v>
      </c>
      <c r="I11" s="45"/>
      <c r="J11" s="55">
        <f>SUM(J9:J10)</f>
        <v>720000</v>
      </c>
      <c r="K11" s="45"/>
      <c r="L11" s="55">
        <f>SUM(L9:L10)</f>
        <v>720000</v>
      </c>
      <c r="M11" s="56"/>
      <c r="N11" s="55">
        <f>SUM(N9:N10)</f>
        <v>720000</v>
      </c>
    </row>
    <row r="13" spans="1:4" ht="15">
      <c r="A13" s="30" t="s">
        <v>15</v>
      </c>
      <c r="D13" s="4" t="s">
        <v>16</v>
      </c>
    </row>
    <row r="14" spans="1:14" ht="15">
      <c r="A14" s="30"/>
      <c r="B14" t="s">
        <v>45</v>
      </c>
      <c r="F14" s="4">
        <v>1360000</v>
      </c>
      <c r="H14" s="4">
        <v>1360000</v>
      </c>
      <c r="J14" s="4">
        <v>592000</v>
      </c>
      <c r="L14" s="4">
        <v>592000</v>
      </c>
      <c r="N14" s="4">
        <v>580000</v>
      </c>
    </row>
    <row r="15" ht="15">
      <c r="A15" s="30"/>
    </row>
    <row r="17" spans="1:14" ht="15">
      <c r="A17" s="45" t="s">
        <v>17</v>
      </c>
      <c r="B17" s="45"/>
      <c r="C17" s="45"/>
      <c r="D17" s="55"/>
      <c r="E17" s="55"/>
      <c r="F17" s="55">
        <f>F11-F14</f>
        <v>947930</v>
      </c>
      <c r="G17" s="55"/>
      <c r="H17" s="55">
        <f>+H11-(H14+H15)</f>
        <v>740000</v>
      </c>
      <c r="I17" s="45"/>
      <c r="J17" s="55">
        <f>+J11-J14</f>
        <v>128000</v>
      </c>
      <c r="K17" s="45"/>
      <c r="L17" s="55">
        <f>+L11-L14</f>
        <v>128000</v>
      </c>
      <c r="M17" s="56"/>
      <c r="N17" s="55">
        <f>+N11-N14</f>
        <v>140000</v>
      </c>
    </row>
    <row r="18" spans="2:11" ht="15">
      <c r="B18" s="1"/>
      <c r="C18" s="1"/>
      <c r="E18" s="1"/>
      <c r="G18" s="1"/>
      <c r="I18" s="1"/>
      <c r="K18" s="1"/>
    </row>
    <row r="19" ht="15">
      <c r="A19" s="3" t="s">
        <v>18</v>
      </c>
    </row>
    <row r="20" ht="15">
      <c r="A20" s="3"/>
    </row>
    <row r="21" spans="1:14" ht="15">
      <c r="A21" s="3"/>
      <c r="B21" t="s">
        <v>19</v>
      </c>
      <c r="F21" s="4">
        <v>293</v>
      </c>
      <c r="H21" s="4">
        <v>12000</v>
      </c>
      <c r="J21" s="4">
        <v>29850</v>
      </c>
      <c r="L21" s="4">
        <v>35000</v>
      </c>
      <c r="N21" s="4">
        <v>33476</v>
      </c>
    </row>
    <row r="22" spans="1:14" ht="15">
      <c r="A22" s="3"/>
      <c r="B22" t="s">
        <v>20</v>
      </c>
      <c r="F22" s="4">
        <v>80534</v>
      </c>
      <c r="H22" s="4">
        <v>76000</v>
      </c>
      <c r="J22" s="4">
        <v>44944</v>
      </c>
      <c r="L22" s="4">
        <v>45000</v>
      </c>
      <c r="N22" s="4">
        <v>42804</v>
      </c>
    </row>
    <row r="23" spans="1:8" ht="15">
      <c r="A23" s="3"/>
      <c r="B23" t="s">
        <v>46</v>
      </c>
      <c r="F23" s="4">
        <v>24375</v>
      </c>
      <c r="H23" s="4">
        <v>30000</v>
      </c>
    </row>
    <row r="24" spans="1:8" ht="15">
      <c r="A24" s="3"/>
      <c r="B24" t="s">
        <v>54</v>
      </c>
      <c r="F24" s="4">
        <v>68288</v>
      </c>
      <c r="H24" s="4">
        <v>50000</v>
      </c>
    </row>
    <row r="25" spans="1:8" ht="15">
      <c r="A25" s="3"/>
      <c r="B25" t="s">
        <v>59</v>
      </c>
      <c r="F25" s="4">
        <v>22908</v>
      </c>
      <c r="H25" s="4">
        <v>50000</v>
      </c>
    </row>
    <row r="26" spans="1:14" ht="15">
      <c r="A26" s="3"/>
      <c r="B26" t="s">
        <v>42</v>
      </c>
      <c r="F26" s="4">
        <v>121941</v>
      </c>
      <c r="H26" s="4">
        <v>30000</v>
      </c>
      <c r="J26" s="4">
        <f>11502-750</f>
        <v>10752</v>
      </c>
      <c r="L26" s="4">
        <v>6000</v>
      </c>
      <c r="N26" s="4">
        <v>4402</v>
      </c>
    </row>
    <row r="27" spans="1:8" ht="15">
      <c r="A27" s="3"/>
      <c r="B27" t="s">
        <v>55</v>
      </c>
      <c r="F27" s="4">
        <v>-6089</v>
      </c>
      <c r="H27" s="4">
        <v>0</v>
      </c>
    </row>
    <row r="28" spans="1:14" ht="15">
      <c r="A28" s="3"/>
      <c r="B28" t="s">
        <v>48</v>
      </c>
      <c r="F28" s="4">
        <v>85000</v>
      </c>
      <c r="H28" s="4">
        <v>50000</v>
      </c>
      <c r="J28" s="4">
        <v>0</v>
      </c>
      <c r="L28" s="4">
        <v>0</v>
      </c>
      <c r="N28" s="4">
        <v>11625</v>
      </c>
    </row>
    <row r="29" spans="2:14" ht="15">
      <c r="B29" t="s">
        <v>60</v>
      </c>
      <c r="F29" s="4">
        <v>32010</v>
      </c>
      <c r="H29" s="4">
        <v>25000</v>
      </c>
      <c r="J29" s="4">
        <v>1282</v>
      </c>
      <c r="L29" s="4">
        <v>4000</v>
      </c>
      <c r="N29" s="4">
        <v>3540</v>
      </c>
    </row>
    <row r="30" spans="2:8" ht="15">
      <c r="B30" t="s">
        <v>38</v>
      </c>
      <c r="F30" s="4">
        <v>21000</v>
      </c>
      <c r="H30" s="4">
        <v>10000</v>
      </c>
    </row>
    <row r="31" spans="2:8" ht="15">
      <c r="B31" t="s">
        <v>40</v>
      </c>
      <c r="F31" s="4">
        <v>5226</v>
      </c>
      <c r="H31" s="4">
        <v>5000</v>
      </c>
    </row>
    <row r="32" spans="2:14" ht="15">
      <c r="B32" t="s">
        <v>47</v>
      </c>
      <c r="F32" s="4">
        <v>6391</v>
      </c>
      <c r="H32" s="4">
        <v>7000</v>
      </c>
      <c r="J32" s="4">
        <f>5815+2005-J34</f>
        <v>4197</v>
      </c>
      <c r="L32" s="4">
        <v>2000</v>
      </c>
      <c r="N32" s="4">
        <v>0</v>
      </c>
    </row>
    <row r="33" spans="2:8" ht="15">
      <c r="B33" t="s">
        <v>51</v>
      </c>
      <c r="F33" s="4">
        <v>0</v>
      </c>
      <c r="H33" s="4">
        <v>2000</v>
      </c>
    </row>
    <row r="34" spans="2:14" ht="15">
      <c r="B34" t="s">
        <v>43</v>
      </c>
      <c r="F34" s="4">
        <v>835</v>
      </c>
      <c r="H34" s="4">
        <v>1000</v>
      </c>
      <c r="J34" s="4">
        <v>3623</v>
      </c>
      <c r="L34" s="4">
        <v>6000</v>
      </c>
      <c r="N34" s="4">
        <v>2169</v>
      </c>
    </row>
    <row r="35" spans="2:8" ht="15">
      <c r="B35" t="s">
        <v>44</v>
      </c>
      <c r="F35" s="4">
        <v>5000</v>
      </c>
      <c r="H35" s="4">
        <v>0</v>
      </c>
    </row>
    <row r="36" spans="2:8" ht="15">
      <c r="B36" t="s">
        <v>61</v>
      </c>
      <c r="F36" s="4">
        <v>198619</v>
      </c>
      <c r="H36" s="4">
        <v>197000</v>
      </c>
    </row>
    <row r="37" spans="2:8" ht="15">
      <c r="B37" t="s">
        <v>50</v>
      </c>
      <c r="F37" s="4">
        <v>1751</v>
      </c>
      <c r="H37" s="4">
        <v>5000</v>
      </c>
    </row>
    <row r="38" ht="15">
      <c r="L38"/>
    </row>
    <row r="39" spans="1:14" ht="15">
      <c r="A39" s="45" t="s">
        <v>21</v>
      </c>
      <c r="B39" s="45"/>
      <c r="C39" s="45"/>
      <c r="D39" s="55"/>
      <c r="E39" s="45"/>
      <c r="F39" s="55">
        <f>SUM(F21:F38)</f>
        <v>668082</v>
      </c>
      <c r="G39" s="45"/>
      <c r="H39" s="55">
        <v>550000</v>
      </c>
      <c r="I39" s="45"/>
      <c r="J39" s="55">
        <f>SUM(J21:J38)</f>
        <v>94648</v>
      </c>
      <c r="K39" s="45"/>
      <c r="L39" s="55">
        <f>SUM(L21:L38)</f>
        <v>98000</v>
      </c>
      <c r="M39" s="56"/>
      <c r="N39" s="55">
        <f>SUM(N21:N38)</f>
        <v>98016</v>
      </c>
    </row>
    <row r="40" ht="15">
      <c r="M40" s="7"/>
    </row>
    <row r="41" spans="1:14" ht="15">
      <c r="A41" s="45" t="s">
        <v>22</v>
      </c>
      <c r="B41" s="45"/>
      <c r="C41" s="45"/>
      <c r="D41" s="55"/>
      <c r="E41" s="45"/>
      <c r="F41" s="55">
        <f>F17-F39</f>
        <v>279848</v>
      </c>
      <c r="G41" s="45"/>
      <c r="H41" s="55">
        <v>190000</v>
      </c>
      <c r="I41" s="45"/>
      <c r="J41" s="55">
        <f>+J17-J39</f>
        <v>33352</v>
      </c>
      <c r="K41" s="45"/>
      <c r="L41" s="55">
        <f>+L17-L39</f>
        <v>30000</v>
      </c>
      <c r="M41" s="56"/>
      <c r="N41" s="55">
        <f>+N17-N39</f>
        <v>41984</v>
      </c>
    </row>
    <row r="43" ht="15">
      <c r="A43" s="1" t="s">
        <v>23</v>
      </c>
    </row>
    <row r="44" spans="2:14" ht="15">
      <c r="B44" t="s">
        <v>24</v>
      </c>
      <c r="F44" s="4">
        <v>34695</v>
      </c>
      <c r="H44" s="4">
        <v>35000</v>
      </c>
      <c r="J44" s="4">
        <v>1975</v>
      </c>
      <c r="L44" s="4">
        <v>1000</v>
      </c>
      <c r="N44" s="4">
        <v>0</v>
      </c>
    </row>
    <row r="45" spans="2:14" ht="15" hidden="1" outlineLevel="1">
      <c r="B45" t="s">
        <v>24</v>
      </c>
      <c r="D45" s="4">
        <v>0</v>
      </c>
      <c r="F45" s="4">
        <v>0</v>
      </c>
      <c r="H45" s="4">
        <v>0</v>
      </c>
      <c r="J45" s="4">
        <v>0</v>
      </c>
      <c r="L45" s="4">
        <v>0</v>
      </c>
      <c r="N45" s="4">
        <v>-750</v>
      </c>
    </row>
    <row r="46" spans="6:14" ht="15" collapsed="1">
      <c r="F46"/>
      <c r="H46"/>
      <c r="J46"/>
      <c r="L46"/>
      <c r="N46"/>
    </row>
    <row r="47" spans="1:14" ht="15">
      <c r="A47" s="45" t="s">
        <v>25</v>
      </c>
      <c r="B47" s="45"/>
      <c r="C47" s="45"/>
      <c r="D47" s="55"/>
      <c r="E47" s="45"/>
      <c r="F47" s="55">
        <f>F41-F44</f>
        <v>245153</v>
      </c>
      <c r="G47" s="45"/>
      <c r="H47" s="55">
        <v>155000</v>
      </c>
      <c r="I47" s="45"/>
      <c r="J47" s="55">
        <f>+J41+J44</f>
        <v>35327</v>
      </c>
      <c r="K47" s="45"/>
      <c r="L47" s="55">
        <f>+L41+L44</f>
        <v>31000</v>
      </c>
      <c r="M47" s="56"/>
      <c r="N47" s="55">
        <f>SUM(N41:N45)</f>
        <v>41234</v>
      </c>
    </row>
    <row r="49" ht="15">
      <c r="J49" s="4">
        <f>21027-J47+750</f>
        <v>-13550</v>
      </c>
    </row>
  </sheetData>
  <sheetProtection/>
  <printOptions horizontalCentered="1"/>
  <pageMargins left="0.15748031496062992" right="0.15748031496062992" top="0.6692913385826772" bottom="0.5905511811023623" header="0.5118110236220472" footer="0.2362204724409449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C25">
      <pane xSplit="4680" ySplit="1350" topLeftCell="A41" activePane="bottomRight" state="split"/>
      <selection pane="topLeft" activeCell="C3" sqref="C3"/>
      <selection pane="topRight" activeCell="D25" sqref="D25"/>
      <selection pane="bottomLeft" activeCell="C45" sqref="A45:IV59"/>
      <selection pane="bottomRight" activeCell="L44" sqref="L44"/>
    </sheetView>
  </sheetViews>
  <sheetFormatPr defaultColWidth="9.140625" defaultRowHeight="15" outlineLevelCol="1"/>
  <cols>
    <col min="1" max="1" width="4.7109375" style="0" customWidth="1"/>
    <col min="2" max="2" width="40.140625" style="0" customWidth="1"/>
    <col min="3" max="3" width="1.57421875" style="0" customWidth="1"/>
    <col min="4" max="4" width="14.7109375" style="42" customWidth="1"/>
    <col min="5" max="5" width="1.57421875" style="0" customWidth="1"/>
    <col min="6" max="6" width="14.7109375" style="42" customWidth="1"/>
    <col min="7" max="7" width="1.7109375" style="42" hidden="1" customWidth="1" outlineLevel="1"/>
    <col min="8" max="8" width="14.7109375" style="42" hidden="1" customWidth="1" outlineLevel="1"/>
    <col min="9" max="9" width="1.7109375" style="23" hidden="1" customWidth="1" outlineLevel="1"/>
    <col min="10" max="10" width="10.7109375" style="4" hidden="1" customWidth="1" outlineLevel="1"/>
    <col min="11" max="11" width="1.7109375" style="0" customWidth="1" collapsed="1"/>
  </cols>
  <sheetData>
    <row r="1" spans="1:11" s="20" customFormat="1" ht="20.25">
      <c r="A1" s="60" t="s">
        <v>6</v>
      </c>
      <c r="B1" s="17"/>
      <c r="C1" s="17"/>
      <c r="D1" s="18"/>
      <c r="E1" s="17"/>
      <c r="F1" s="18"/>
      <c r="G1" s="18"/>
      <c r="H1" s="18"/>
      <c r="I1" s="44"/>
      <c r="J1" s="40"/>
      <c r="K1" s="36"/>
    </row>
    <row r="2" spans="1:11" s="20" customFormat="1" ht="20.25">
      <c r="A2" s="60"/>
      <c r="B2" s="17"/>
      <c r="C2" s="17"/>
      <c r="D2" s="18"/>
      <c r="E2" s="17"/>
      <c r="F2" s="18"/>
      <c r="G2" s="18"/>
      <c r="H2" s="18"/>
      <c r="I2" s="44"/>
      <c r="J2" s="40"/>
      <c r="K2" s="36"/>
    </row>
    <row r="3" spans="1:11" s="20" customFormat="1" ht="20.25">
      <c r="A3" s="60"/>
      <c r="B3" s="17"/>
      <c r="C3" s="17"/>
      <c r="D3" s="18"/>
      <c r="E3" s="17"/>
      <c r="F3" s="18"/>
      <c r="G3" s="18"/>
      <c r="H3" s="18"/>
      <c r="I3" s="44"/>
      <c r="J3" s="40"/>
      <c r="K3" s="36"/>
    </row>
    <row r="4" spans="1:11" s="20" customFormat="1" ht="20.25">
      <c r="A4" s="16"/>
      <c r="B4" s="17"/>
      <c r="C4" s="17"/>
      <c r="D4" s="40"/>
      <c r="E4" s="17"/>
      <c r="F4" s="40"/>
      <c r="G4" s="40"/>
      <c r="H4" s="40"/>
      <c r="I4" s="19"/>
      <c r="J4" s="18"/>
      <c r="K4" s="17"/>
    </row>
    <row r="5" spans="1:11" ht="18.75">
      <c r="A5" s="38" t="s">
        <v>26</v>
      </c>
      <c r="B5" s="9"/>
      <c r="C5" s="9"/>
      <c r="D5" s="41"/>
      <c r="E5" s="9"/>
      <c r="F5" s="41"/>
      <c r="G5" s="41"/>
      <c r="H5" s="41"/>
      <c r="I5" s="11"/>
      <c r="J5" s="10"/>
      <c r="K5" s="9"/>
    </row>
    <row r="6" ht="15">
      <c r="A6" s="2"/>
    </row>
    <row r="7" spans="1:11" s="21" customFormat="1" ht="18.75">
      <c r="A7" s="25" t="s">
        <v>27</v>
      </c>
      <c r="D7" s="41"/>
      <c r="F7" s="41"/>
      <c r="G7" s="41"/>
      <c r="H7" s="41"/>
      <c r="I7" s="22"/>
      <c r="J7" s="10"/>
      <c r="K7" s="9"/>
    </row>
    <row r="8" spans="1:11" s="21" customFormat="1" ht="18.75">
      <c r="A8" s="25"/>
      <c r="D8" s="41"/>
      <c r="F8" s="41"/>
      <c r="G8" s="41"/>
      <c r="H8" s="41"/>
      <c r="I8" s="22"/>
      <c r="J8" s="10"/>
      <c r="K8" s="9"/>
    </row>
    <row r="9" spans="1:8" ht="15">
      <c r="A9" s="47"/>
      <c r="B9" s="48"/>
      <c r="C9" s="48"/>
      <c r="D9" s="49" t="s">
        <v>52</v>
      </c>
      <c r="E9" s="48"/>
      <c r="F9" s="49" t="s">
        <v>62</v>
      </c>
      <c r="G9" s="50"/>
      <c r="H9" s="49" t="s">
        <v>28</v>
      </c>
    </row>
    <row r="10" spans="1:8" ht="15">
      <c r="A10" s="51"/>
      <c r="B10" s="52"/>
      <c r="C10" s="52"/>
      <c r="D10" s="53"/>
      <c r="E10" s="52"/>
      <c r="F10" s="53"/>
      <c r="G10" s="54"/>
      <c r="H10" s="53"/>
    </row>
    <row r="11" spans="1:10" s="2" customFormat="1" ht="15">
      <c r="A11" s="39" t="s">
        <v>37</v>
      </c>
      <c r="D11" s="43">
        <v>180876</v>
      </c>
      <c r="F11" s="43">
        <v>0</v>
      </c>
      <c r="G11" s="42"/>
      <c r="H11" s="42">
        <v>38673</v>
      </c>
      <c r="I11" s="12"/>
      <c r="J11" s="35"/>
    </row>
    <row r="12" spans="1:10" s="2" customFormat="1" ht="15">
      <c r="A12" s="39" t="s">
        <v>36</v>
      </c>
      <c r="D12" s="42">
        <v>816904</v>
      </c>
      <c r="F12" s="42">
        <v>1700557</v>
      </c>
      <c r="G12" s="42"/>
      <c r="H12" s="42">
        <v>18981</v>
      </c>
      <c r="I12" s="14"/>
      <c r="J12" s="8"/>
    </row>
    <row r="13" spans="1:9" ht="15">
      <c r="A13" s="30" t="s">
        <v>29</v>
      </c>
      <c r="D13" s="42">
        <v>33500</v>
      </c>
      <c r="F13" s="42">
        <v>72500</v>
      </c>
      <c r="H13" s="42">
        <v>21100</v>
      </c>
      <c r="I13" s="6"/>
    </row>
    <row r="14" spans="1:9" ht="15">
      <c r="A14" s="30" t="s">
        <v>49</v>
      </c>
      <c r="D14" s="42">
        <v>7498</v>
      </c>
      <c r="F14" s="42">
        <v>0</v>
      </c>
      <c r="I14" s="6"/>
    </row>
    <row r="15" spans="1:9" ht="15">
      <c r="A15" s="30"/>
      <c r="H15" s="42">
        <v>0</v>
      </c>
      <c r="I15" s="6"/>
    </row>
    <row r="16" spans="1:6" ht="15">
      <c r="A16" t="s">
        <v>39</v>
      </c>
      <c r="D16" s="42">
        <v>1298287</v>
      </c>
      <c r="F16" s="42">
        <v>1101668</v>
      </c>
    </row>
    <row r="17" spans="1:6" ht="15">
      <c r="A17" t="s">
        <v>56</v>
      </c>
      <c r="D17" s="42">
        <v>10000</v>
      </c>
      <c r="F17" s="42">
        <v>8000</v>
      </c>
    </row>
    <row r="19" spans="1:10" s="1" customFormat="1" ht="14.25">
      <c r="A19" s="45" t="s">
        <v>30</v>
      </c>
      <c r="B19" s="45"/>
      <c r="C19" s="45"/>
      <c r="D19" s="46">
        <f>SUM(D11:D17)</f>
        <v>2347065</v>
      </c>
      <c r="E19" s="45"/>
      <c r="F19" s="46">
        <v>2882725</v>
      </c>
      <c r="G19" s="46"/>
      <c r="H19" s="46">
        <f>SUM(H11:H15)</f>
        <v>78754</v>
      </c>
      <c r="I19" s="7"/>
      <c r="J19" s="5"/>
    </row>
    <row r="22" ht="18.75">
      <c r="A22" s="25" t="s">
        <v>31</v>
      </c>
    </row>
    <row r="24" ht="15">
      <c r="A24" t="s">
        <v>32</v>
      </c>
    </row>
    <row r="25" spans="2:8" ht="15">
      <c r="B25" t="s">
        <v>78</v>
      </c>
      <c r="D25" s="42">
        <v>75241</v>
      </c>
      <c r="F25" s="42">
        <v>229648</v>
      </c>
      <c r="H25" s="42">
        <v>28685</v>
      </c>
    </row>
    <row r="26" spans="2:8" ht="15">
      <c r="B26" t="s">
        <v>25</v>
      </c>
      <c r="D26" s="42">
        <v>154407</v>
      </c>
      <c r="E26" s="42"/>
      <c r="F26" s="42">
        <v>245153</v>
      </c>
      <c r="H26" s="42">
        <v>18823</v>
      </c>
    </row>
    <row r="28" spans="1:10" s="1" customFormat="1" ht="14.25">
      <c r="A28" s="45" t="s">
        <v>33</v>
      </c>
      <c r="B28" s="45"/>
      <c r="C28" s="45"/>
      <c r="D28" s="46">
        <v>229648</v>
      </c>
      <c r="E28" s="45"/>
      <c r="F28" s="46">
        <v>474801</v>
      </c>
      <c r="G28" s="46"/>
      <c r="H28" s="46">
        <f>SUM(H25:H27)</f>
        <v>47508</v>
      </c>
      <c r="I28" s="7"/>
      <c r="J28" s="5"/>
    </row>
    <row r="29" ht="15">
      <c r="F29"/>
    </row>
    <row r="30" spans="1:8" ht="15">
      <c r="A30" t="s">
        <v>53</v>
      </c>
      <c r="D30" s="42">
        <v>1133147</v>
      </c>
      <c r="F30" s="42">
        <v>1453525</v>
      </c>
      <c r="H30" s="42">
        <v>31246</v>
      </c>
    </row>
    <row r="31" spans="1:6" ht="15">
      <c r="A31" t="s">
        <v>63</v>
      </c>
      <c r="D31" s="42">
        <v>0</v>
      </c>
      <c r="F31" s="42">
        <v>186311</v>
      </c>
    </row>
    <row r="32" spans="1:6" ht="15">
      <c r="A32" t="s">
        <v>41</v>
      </c>
      <c r="D32" s="42">
        <v>984270</v>
      </c>
      <c r="F32" s="42">
        <v>768088</v>
      </c>
    </row>
    <row r="34" spans="1:10" s="1" customFormat="1" ht="14.25">
      <c r="A34" s="45" t="s">
        <v>34</v>
      </c>
      <c r="B34" s="45"/>
      <c r="C34" s="45"/>
      <c r="D34" s="46">
        <f>SUM(D30:D33)</f>
        <v>2117417</v>
      </c>
      <c r="E34" s="45"/>
      <c r="F34" s="46">
        <v>2407924</v>
      </c>
      <c r="G34" s="46"/>
      <c r="H34" s="46">
        <f>SUM(H30:H33)</f>
        <v>31246</v>
      </c>
      <c r="I34" s="7"/>
      <c r="J34" s="5"/>
    </row>
    <row r="36" spans="1:10" s="1" customFormat="1" ht="14.25">
      <c r="A36" s="45" t="s">
        <v>35</v>
      </c>
      <c r="B36" s="45"/>
      <c r="C36" s="45"/>
      <c r="D36" s="46">
        <v>2347065</v>
      </c>
      <c r="E36" s="45"/>
      <c r="F36" s="46">
        <v>2882725</v>
      </c>
      <c r="G36" s="46"/>
      <c r="H36" s="46">
        <f>+H34+H28</f>
        <v>78754</v>
      </c>
      <c r="I36" s="7"/>
      <c r="J36" s="5"/>
    </row>
    <row r="38" spans="1:8" ht="15">
      <c r="A38" s="3" t="s">
        <v>57</v>
      </c>
      <c r="D38" s="42" t="s">
        <v>16</v>
      </c>
      <c r="H38" s="42">
        <f>+H36-H19</f>
        <v>0</v>
      </c>
    </row>
    <row r="39" ht="15">
      <c r="A39" t="s">
        <v>58</v>
      </c>
    </row>
    <row r="40" ht="15">
      <c r="A40" t="s">
        <v>64</v>
      </c>
    </row>
    <row r="42" ht="15">
      <c r="A42" s="3" t="s">
        <v>65</v>
      </c>
    </row>
    <row r="43" ht="15">
      <c r="A43" t="s">
        <v>66</v>
      </c>
    </row>
    <row r="44" spans="2:4" ht="15">
      <c r="B44" t="s">
        <v>68</v>
      </c>
      <c r="D44" s="42">
        <v>1150000</v>
      </c>
    </row>
    <row r="45" spans="2:4" ht="15">
      <c r="B45" t="s">
        <v>67</v>
      </c>
      <c r="D45" s="42">
        <v>-34212</v>
      </c>
    </row>
    <row r="46" spans="2:4" ht="15">
      <c r="B46" t="s">
        <v>69</v>
      </c>
      <c r="D46" s="42">
        <v>-28625</v>
      </c>
    </row>
    <row r="47" spans="2:4" ht="15">
      <c r="B47" t="s">
        <v>70</v>
      </c>
      <c r="D47" s="42">
        <v>-33448</v>
      </c>
    </row>
    <row r="48" spans="2:4" ht="15">
      <c r="B48" t="s">
        <v>38</v>
      </c>
      <c r="D48" s="42">
        <v>-39690</v>
      </c>
    </row>
    <row r="49" spans="2:4" ht="15">
      <c r="B49" s="3" t="s">
        <v>71</v>
      </c>
      <c r="D49" s="66">
        <v>1014025</v>
      </c>
    </row>
    <row r="51" ht="15">
      <c r="B51" t="s">
        <v>72</v>
      </c>
    </row>
    <row r="52" spans="2:4" ht="15">
      <c r="B52" t="s">
        <v>73</v>
      </c>
      <c r="D52" s="42">
        <v>559165</v>
      </c>
    </row>
    <row r="53" spans="2:4" ht="15">
      <c r="B53" t="s">
        <v>46</v>
      </c>
      <c r="D53" s="42">
        <v>17000</v>
      </c>
    </row>
    <row r="54" spans="2:4" ht="15">
      <c r="B54" s="3" t="s">
        <v>74</v>
      </c>
      <c r="D54" s="66">
        <v>576165</v>
      </c>
    </row>
    <row r="56" spans="2:4" ht="15">
      <c r="B56" t="s">
        <v>75</v>
      </c>
      <c r="D56" s="42">
        <v>437860</v>
      </c>
    </row>
    <row r="57" spans="2:4" ht="15">
      <c r="B57" s="3" t="s">
        <v>76</v>
      </c>
      <c r="D57" s="66">
        <v>218930</v>
      </c>
    </row>
    <row r="58" ht="15">
      <c r="A58" t="s">
        <v>79</v>
      </c>
    </row>
  </sheetData>
  <sheetProtection/>
  <printOptions horizontalCentered="1"/>
  <pageMargins left="0.15748031496062992" right="0.15748031496062992" top="0.6692913385826772" bottom="0.5905511811023623" header="0.5118110236220472" footer="0.2362204724409449"/>
  <pageSetup fitToWidth="0" fitToHeight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B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11" max="11" width="16.00390625" style="0" customWidth="1"/>
  </cols>
  <sheetData>
    <row r="3" s="26" customFormat="1" ht="18.75">
      <c r="B3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grinsted</dc:creator>
  <cp:keywords/>
  <dc:description/>
  <cp:lastModifiedBy>Jens Sørensen</cp:lastModifiedBy>
  <cp:lastPrinted>2016-03-18T11:42:58Z</cp:lastPrinted>
  <dcterms:created xsi:type="dcterms:W3CDTF">1996-06-21T06:10:26Z</dcterms:created>
  <dcterms:modified xsi:type="dcterms:W3CDTF">2016-03-18T11:46:28Z</dcterms:modified>
  <cp:category/>
  <cp:version/>
  <cp:contentType/>
  <cp:contentStatus/>
</cp:coreProperties>
</file>